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rbankon/Desktop/"/>
    </mc:Choice>
  </mc:AlternateContent>
  <xr:revisionPtr revIDLastSave="0" documentId="13_ncr:1_{A50839BE-100A-8046-BA0D-A2571C50B493}" xr6:coauthVersionLast="47" xr6:coauthVersionMax="47" xr10:uidLastSave="{00000000-0000-0000-0000-000000000000}"/>
  <bookViews>
    <workbookView xWindow="4100" yWindow="500" windowWidth="20480" windowHeight="17500" xr2:uid="{00000000-000D-0000-FFFF-FFFF00000000}"/>
  </bookViews>
  <sheets>
    <sheet name="GUP" sheetId="1" r:id="rId1"/>
  </sheets>
  <definedNames>
    <definedName name="_xlnm.Print_Area" localSheetId="0">GUP!$A$1:$H$107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  <c r="B79" i="1" s="1"/>
  <c r="E75" i="1"/>
  <c r="F75" i="1" s="1"/>
  <c r="G75" i="1" s="1"/>
  <c r="B84" i="1" l="1"/>
  <c r="B104" i="1" s="1"/>
  <c r="B105" i="1" s="1"/>
  <c r="B100" i="1" l="1"/>
  <c r="C84" i="1"/>
  <c r="D104" i="1" l="1"/>
  <c r="C100" i="1"/>
  <c r="C104" i="1"/>
  <c r="D105" i="1"/>
  <c r="C105" i="1"/>
  <c r="E105" i="1" l="1"/>
  <c r="E104" i="1"/>
</calcChain>
</file>

<file path=xl/sharedStrings.xml><?xml version="1.0" encoding="utf-8"?>
<sst xmlns="http://schemas.openxmlformats.org/spreadsheetml/2006/main" count="134" uniqueCount="111">
  <si>
    <t>ПОВРШИНА НА ОПФАТ:</t>
  </si>
  <si>
    <t>ВИД НА ПЛАН</t>
  </si>
  <si>
    <t>ВРАБОТЕН</t>
  </si>
  <si>
    <t>ПРЕСМЕТКА НА ЦЕНА ЗА:</t>
  </si>
  <si>
    <t>КОЕФИЦИЕНТ НА РАБОТА:</t>
  </si>
  <si>
    <t>(ФИКСНО)</t>
  </si>
  <si>
    <t>ХА</t>
  </si>
  <si>
    <t>ВСС - ПЛАНЕР СО ОВЛАСТУВАЊЕ</t>
  </si>
  <si>
    <t>ВСС - БЕЗ ОВЛАСТУВАЊЕ</t>
  </si>
  <si>
    <t>ДР. СТРУЧНИ СОРАБОТНИЦИ</t>
  </si>
  <si>
    <t>НАДОМЕСТ ЗА НОРМА-ЧАС:</t>
  </si>
  <si>
    <t>НАДОМЕСТ (ЕУР)</t>
  </si>
  <si>
    <t>ВНЕСИ ПРОЦЕНТ:</t>
  </si>
  <si>
    <t>ФАКТОР А: ПОВРШИНА</t>
  </si>
  <si>
    <t>ПОВРШИНА (ХА)</t>
  </si>
  <si>
    <t>ПОЕНИ</t>
  </si>
  <si>
    <t>ВНЕСИ ПОЕНИ</t>
  </si>
  <si>
    <t>ФАКТОР Б: БРОЈ НА ЖИТЕЛИ</t>
  </si>
  <si>
    <t>БРОЈ НА ЖИТЕЛИ</t>
  </si>
  <si>
    <t>ФАКТОР В: УРБАН РАЗВОЈ НА НАСЕЛЕНОТО МЕСТО И НИВО НА ГРАДСКИ ЦЕНТАР</t>
  </si>
  <si>
    <t xml:space="preserve">СЕ ОДБИРА ОД НАВЕДЕНАТА ЛИСТА </t>
  </si>
  <si>
    <t>СЕ ОДБИРА ОД НАВЕДЕНАТА ЛИСТА</t>
  </si>
  <si>
    <t>ФАКТОР Г: ПОСТОЕЊЕ НА ПЛАНОВИ ОД ПОВИСОК ИЛИ ПОНИЗОК РЕД</t>
  </si>
  <si>
    <t>ПЛАНОВИ ОД ПОВИСОК ИЛИ ПОНИЗОК РЕД</t>
  </si>
  <si>
    <t>РЕПУБЛИЧКИ ЦЕНТАР</t>
  </si>
  <si>
    <t>ЦЕНТАР НА МИКРОРЕГИОН</t>
  </si>
  <si>
    <t>ЦЕНТАР НА МАКРОРЕГИОН</t>
  </si>
  <si>
    <t>АЖУРИРАНИ ПЛАНОВИ</t>
  </si>
  <si>
    <t>НЕАЖУРИРАНИ ПЛАНОВИ</t>
  </si>
  <si>
    <t>НЕМА ПЛАНОВИ</t>
  </si>
  <si>
    <t>ЦЕНТАР НА МЕЗОРЕГИОН</t>
  </si>
  <si>
    <t>ЛОКАЛЕН ЦЕНТАР</t>
  </si>
  <si>
    <t>СЕ ОДБИРА ОД НАВЕДЕНАТА ЛИСТА ВО ЗАВИСНОСТ ОД НИВОТО НА ГРАДСКИ ЦЕНТАР</t>
  </si>
  <si>
    <t>ФАКТОР Г: СЛОЖЕНОСТ И КОМПЛЕКСНОСТ ВО ПРОСТОРОТ</t>
  </si>
  <si>
    <t>ФАКТОРИ НА КОМПЛЕКСНОСТ</t>
  </si>
  <si>
    <t>НИВО НА ГРАДСКИ ЦЕНТАР</t>
  </si>
  <si>
    <t xml:space="preserve">1) ПРИРОДНИ ВЛИЈАНИЈА </t>
  </si>
  <si>
    <t>a, b, c, d</t>
  </si>
  <si>
    <t>a, b, c</t>
  </si>
  <si>
    <t>d, e, f</t>
  </si>
  <si>
    <t>g</t>
  </si>
  <si>
    <t>h, i</t>
  </si>
  <si>
    <t>3) СПРАВУВАЊЕ СО КЛИМАТСКИ ПРОМЕНИ И ОТПАД</t>
  </si>
  <si>
    <t>a</t>
  </si>
  <si>
    <t>b</t>
  </si>
  <si>
    <t>4) ЗАШТИТА НА НЕДВИЖНО КУЛТУРНО НАСЛЕДСТВО</t>
  </si>
  <si>
    <t>a, b</t>
  </si>
  <si>
    <t>b, c, d, e, f</t>
  </si>
  <si>
    <t>5) ГОЛЕМИ ИНФРАСТРУКТУРНИ ЗАФАТИ</t>
  </si>
  <si>
    <t>a, b, c, d, e</t>
  </si>
  <si>
    <t>6) МОБИЛНОСТ И БЕЗБЕДНОСТ ВО СООБРАЌАЈОТ</t>
  </si>
  <si>
    <t>7) ОЗЕЛЕНУВАЊЕ НА НАСЕЛБИ И ЖИВОТНА СРЕДИНА</t>
  </si>
  <si>
    <t>8) ПРОСТОРИ СО ПОСЕБНА НАМЕНА</t>
  </si>
  <si>
    <t>-</t>
  </si>
  <si>
    <t>НАСЕЛЕНО МЕСТО</t>
  </si>
  <si>
    <t>СЕ ПРЕСМЕТУВА СО СОБИРАЊЕ НА СИТЕ ПОЕДИНЕЧНИ ВЛИЈАНИЈА, ПРИ ШТО СЕКОЕ ПОСЕБНО ВЛИЈАНИЕ СЕ ВКЛУЧУВА САМО ЕДНАШ, БЕЗ РАЗЛИКА КОЛКУ ПАТИ СЕ НАОЃА ВО ПРОСТОРОТ</t>
  </si>
  <si>
    <t>НОРМА-ЧАС ЗА 1 ПОЕН-ФИКСНО:</t>
  </si>
  <si>
    <t>ГУП</t>
  </si>
  <si>
    <t>ВКУПНО ПОЕНИ-АВТОМАТСКА ПРЕСМЕТКА:</t>
  </si>
  <si>
    <t>ВКУПНО ПОЕНИ</t>
  </si>
  <si>
    <t>ПРОЦЕНТ ОД ЦЕНАТА НА ПЛАНОТ</t>
  </si>
  <si>
    <t>СКОПЈЕ: 3,5%</t>
  </si>
  <si>
    <t>НЕТО ЦЕНА                   (БЕЗ ДДВ)</t>
  </si>
  <si>
    <t>ГЕНЕРАЛЕН УРБАНИСТИЧКИ ПЛАН</t>
  </si>
  <si>
    <t>до 100</t>
  </si>
  <si>
    <t>од 101 до 250</t>
  </si>
  <si>
    <t>од 251 до 500</t>
  </si>
  <si>
    <t>од 501 до 1000</t>
  </si>
  <si>
    <t>од 1001 до 2000</t>
  </si>
  <si>
    <t>од 2001 до 5000</t>
  </si>
  <si>
    <t>од 5001 до 10000</t>
  </si>
  <si>
    <t>до 3000</t>
  </si>
  <si>
    <t>од 3001 до  5000</t>
  </si>
  <si>
    <t>од 10001 до 20000</t>
  </si>
  <si>
    <t>од 20001 до 50000</t>
  </si>
  <si>
    <t>од 50001 до 100000</t>
  </si>
  <si>
    <t>од 100001 до 300000</t>
  </si>
  <si>
    <t>преку   300001</t>
  </si>
  <si>
    <t xml:space="preserve">НЕТО ЦЕНА ЗА ХЕКТАР  ПОВРШИНА СО ВКЛУЧЕНА 15% ИНФРАСТРУКТУРА </t>
  </si>
  <si>
    <t>од 5001 до 8000</t>
  </si>
  <si>
    <t>над 8000</t>
  </si>
  <si>
    <t xml:space="preserve">ПЛАНСКА ПРОГРАМА ИЛИ РЕВИЗИЈА  </t>
  </si>
  <si>
    <t>ВИД НА ДОКУМЕНТАЦИЈА</t>
  </si>
  <si>
    <t>ПЛАНСКА ПРОГРАМА ИЛИ  СТРУЧНА РЕВИЗИЈА %</t>
  </si>
  <si>
    <t xml:space="preserve">НЕТО ЦЕНА НА ТРУДОТ ЗА  ЕДЕН ПОЕН </t>
  </si>
  <si>
    <r>
      <rPr>
        <b/>
        <sz val="11"/>
        <color theme="1"/>
        <rFont val="Calibri"/>
        <family val="2"/>
        <scheme val="minor"/>
      </rPr>
      <t>ЦЕНТАР НА МЕЗОРЕГИОН</t>
    </r>
    <r>
      <rPr>
        <sz val="11"/>
        <color theme="1"/>
        <rFont val="Calibri"/>
        <family val="2"/>
        <charset val="204"/>
        <scheme val="minor"/>
      </rPr>
      <t xml:space="preserve">   </t>
    </r>
    <r>
      <rPr>
        <sz val="10"/>
        <color theme="1"/>
        <rFont val="Calibri"/>
        <family val="2"/>
        <scheme val="minor"/>
      </rPr>
      <t xml:space="preserve">  КУМАНОВО, ПРИЛЕП, ВЕЛЕС, ОХРИД, СТРУМИЦА, ГОСТИВАР, КАВАДАРЦИ, КИЧЕВО, КОЧАНИ</t>
    </r>
  </si>
  <si>
    <r>
      <rPr>
        <b/>
        <sz val="11"/>
        <color theme="1"/>
        <rFont val="Calibri"/>
        <family val="2"/>
        <scheme val="minor"/>
      </rPr>
      <t xml:space="preserve">ДРЖАВЕН </t>
    </r>
    <r>
      <rPr>
        <sz val="11"/>
        <color theme="1"/>
        <rFont val="Calibri"/>
        <family val="2"/>
        <charset val="204"/>
        <scheme val="minor"/>
      </rPr>
      <t>-</t>
    </r>
    <r>
      <rPr>
        <sz val="10"/>
        <color theme="1"/>
        <rFont val="Calibri"/>
        <family val="2"/>
        <scheme val="minor"/>
      </rPr>
      <t xml:space="preserve"> РЕПУБЛИЧКИ - СКОПЈЕ</t>
    </r>
  </si>
  <si>
    <r>
      <rPr>
        <b/>
        <sz val="11"/>
        <color theme="1"/>
        <rFont val="Calibri"/>
        <family val="2"/>
        <scheme val="minor"/>
      </rPr>
      <t xml:space="preserve">ЦЕНТАР НА МАКРОРЕГИОН              </t>
    </r>
    <r>
      <rPr>
        <sz val="10"/>
        <color theme="1"/>
        <rFont val="Calibri"/>
        <family val="2"/>
        <scheme val="minor"/>
      </rPr>
      <t>БИТОЛА, ТЕТОВО, ШТИП</t>
    </r>
  </si>
  <si>
    <r>
      <rPr>
        <b/>
        <sz val="11"/>
        <color theme="1"/>
        <rFont val="Calibri"/>
        <family val="2"/>
        <scheme val="minor"/>
      </rPr>
      <t xml:space="preserve">ЦЕНТАР НА МИКРОРЕГИОН                </t>
    </r>
    <r>
      <rPr>
        <sz val="10"/>
        <color theme="1"/>
        <rFont val="Calibri"/>
        <family val="2"/>
        <scheme val="minor"/>
      </rPr>
      <t>СТРУГА, ГЕВГЕЛИЈА, РАДОВИШ, ДЕБАР, СВ. НИКОЛЕ, НЕГОТИНО, ДЕЛЧЕВО, КРИВА ПАЛАНКА, ВИНИЦА, ПРОБИШТИП, РЕСЕН, БЕРОВО, КРАТОВО, КРУШЕВО, ВАЛАНДОВО, ПЕХЧЕВО</t>
    </r>
  </si>
  <si>
    <r>
      <t>ЛОКАЛЕН ЦЕНТАР</t>
    </r>
    <r>
      <rPr>
        <sz val="10"/>
        <color theme="1"/>
        <rFont val="Calibri"/>
        <family val="2"/>
        <scheme val="minor"/>
      </rPr>
      <t xml:space="preserve"> - МАЛА ГРАДСКА НАСЕЛБА : МАКЕДОНСКА КАМЕНИЦА, ДЕМИР КАПИЈА, МАКЕДОНСКИ БРОД, ДЕМИР ХИСАР</t>
    </r>
  </si>
  <si>
    <t>ха</t>
  </si>
  <si>
    <t>%</t>
  </si>
  <si>
    <t>над 100 до 250</t>
  </si>
  <si>
    <t>над 250 до 500</t>
  </si>
  <si>
    <t>над 500 до 8000</t>
  </si>
  <si>
    <t>ОСТАНАТИ ГРАДОВИ: 5 до 8.5%</t>
  </si>
  <si>
    <t>УРБАН РАЗВОЈ И  НИВО НА ГРАДСКИ ЦЕНТАР</t>
  </si>
  <si>
    <t>2) ЗАШТИТА НА ПРИРОДАТА, ПРИРОДНОТО  НАСЛЕДСТВО И ЖИВОТНАТА СРЕДИНА</t>
  </si>
  <si>
    <t>СЕ ВКУПНО</t>
  </si>
  <si>
    <t xml:space="preserve"> ПРОЕКТНА ПРОГРАМА</t>
  </si>
  <si>
    <t xml:space="preserve"> РЕВИЗИЈА</t>
  </si>
  <si>
    <t xml:space="preserve">ГУП </t>
  </si>
  <si>
    <t xml:space="preserve"> НЕТО ЦЕНА</t>
  </si>
  <si>
    <t>НЕТО ЦЕНА ЗА ХЕКТАР  ПОВРШИНА СО  КОЕФИЦИЕНТ НА РАБОТА (ЕУР)</t>
  </si>
  <si>
    <t>ВИД НА ГУП</t>
  </si>
  <si>
    <r>
      <t>ПРЕСМЕТАНА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ЦЕНА НА ИЗРАБОТКА НА ГУП   (БЕЗ ДДВ)  АВТОМАТСКА ПРЕСМЕТКА </t>
    </r>
  </si>
  <si>
    <t xml:space="preserve"> ЦЕНА НА ХЕКТАР </t>
  </si>
  <si>
    <t xml:space="preserve">ЦЕНА ЗА ХЕКТАР    </t>
  </si>
  <si>
    <t>ПРЕСМЕТАНА ЦЕНА НА ПЛАНСКА ПРОГРАМА ИЛИ  РЕВИЗИЈА (ЕУР) БЕЗ ДДВ-  АВТОМАТСКА ПРЕСМЕТКА</t>
  </si>
  <si>
    <r>
      <t xml:space="preserve">УТВРДЕНА  ЦЕНА ЗА ИЗРАБОТКА НА НОВ  ГЕНЕРАЛЕН УРБАНИСТИЧКИ  ПЛАН  </t>
    </r>
    <r>
      <rPr>
        <sz val="13"/>
        <color theme="1"/>
        <rFont val="Calibri"/>
        <family val="2"/>
        <scheme val="minor"/>
      </rPr>
      <t xml:space="preserve">(БЕЗ ДДВ) </t>
    </r>
  </si>
  <si>
    <t>ГУП ДО 400 ХА СО ЦЕЛОСНА ДЕТАЛНА РАЗРАБОТКА + ПРЕСМЕТАКА ЗА ДУП-25%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</si>
</sst>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[$€-1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3" borderId="0" xfId="0" applyNumberFormat="1" applyFont="1" applyFill="1" applyProtection="1">
      <protection locked="0"/>
    </xf>
    <xf numFmtId="0" fontId="4" fillId="4" borderId="1" xfId="0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2" fontId="0" fillId="0" borderId="7" xfId="0" applyNumberFormat="1" applyBorder="1" applyAlignment="1" applyProtection="1">
      <alignment horizontal="center" vertical="center" wrapText="1"/>
      <protection locked="0"/>
    </xf>
    <xf numFmtId="10" fontId="4" fillId="4" borderId="2" xfId="0" applyNumberFormat="1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0" xfId="0" applyProtection="1"/>
    <xf numFmtId="0" fontId="6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Protection="1"/>
    <xf numFmtId="0" fontId="0" fillId="2" borderId="1" xfId="0" applyFill="1" applyBorder="1" applyProtection="1"/>
    <xf numFmtId="0" fontId="0" fillId="2" borderId="0" xfId="0" applyFill="1" applyProtection="1"/>
    <xf numFmtId="2" fontId="0" fillId="2" borderId="0" xfId="0" applyNumberFormat="1" applyFill="1" applyAlignment="1" applyProtection="1">
      <alignment wrapText="1"/>
    </xf>
    <xf numFmtId="0" fontId="0" fillId="2" borderId="0" xfId="0" applyFill="1" applyAlignment="1" applyProtection="1">
      <alignment wrapText="1"/>
    </xf>
    <xf numFmtId="0" fontId="6" fillId="6" borderId="3" xfId="0" applyFont="1" applyFill="1" applyBorder="1" applyAlignment="1" applyProtection="1">
      <alignment horizontal="left" vertical="center"/>
    </xf>
    <xf numFmtId="2" fontId="4" fillId="3" borderId="3" xfId="0" applyNumberFormat="1" applyFont="1" applyFill="1" applyBorder="1" applyAlignment="1" applyProtection="1">
      <alignment horizontal="center" vertical="center" wrapText="1"/>
    </xf>
    <xf numFmtId="2" fontId="6" fillId="3" borderId="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wrapText="1"/>
    </xf>
    <xf numFmtId="0" fontId="6" fillId="6" borderId="1" xfId="0" applyFont="1" applyFill="1" applyBorder="1" applyAlignment="1" applyProtection="1">
      <alignment horizontal="left" vertical="center"/>
    </xf>
    <xf numFmtId="165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left" vertical="center"/>
    </xf>
    <xf numFmtId="165" fontId="8" fillId="3" borderId="0" xfId="0" applyNumberFormat="1" applyFont="1" applyFill="1" applyAlignment="1" applyProtection="1">
      <alignment horizontal="center" vertical="center" wrapText="1"/>
    </xf>
    <xf numFmtId="165" fontId="12" fillId="5" borderId="9" xfId="0" applyNumberFormat="1" applyFont="1" applyFill="1" applyBorder="1" applyAlignment="1" applyProtection="1">
      <alignment horizontal="center" vertical="center" wrapText="1"/>
    </xf>
    <xf numFmtId="165" fontId="12" fillId="5" borderId="10" xfId="0" applyNumberFormat="1" applyFont="1" applyFill="1" applyBorder="1" applyAlignment="1" applyProtection="1">
      <alignment horizontal="center" vertical="center" wrapText="1"/>
    </xf>
    <xf numFmtId="165" fontId="12" fillId="5" borderId="11" xfId="0" applyNumberFormat="1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left" vertical="center" wrapText="1"/>
    </xf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165" fontId="12" fillId="5" borderId="15" xfId="0" applyNumberFormat="1" applyFont="1" applyFill="1" applyBorder="1" applyAlignment="1" applyProtection="1">
      <alignment horizontal="left" vertical="center" wrapText="1"/>
    </xf>
    <xf numFmtId="165" fontId="12" fillId="5" borderId="3" xfId="0" applyNumberFormat="1" applyFont="1" applyFill="1" applyBorder="1" applyAlignment="1" applyProtection="1">
      <alignment horizontal="center" vertical="center" wrapText="1"/>
    </xf>
    <xf numFmtId="165" fontId="12" fillId="5" borderId="16" xfId="0" applyNumberFormat="1" applyFont="1" applyFill="1" applyBorder="1" applyAlignment="1" applyProtection="1">
      <alignment horizontal="center" vertical="center" wrapText="1"/>
    </xf>
    <xf numFmtId="165" fontId="12" fillId="5" borderId="17" xfId="0" applyNumberFormat="1" applyFont="1" applyFill="1" applyBorder="1" applyAlignment="1" applyProtection="1">
      <alignment horizontal="left" vertical="center" wrapText="1"/>
    </xf>
    <xf numFmtId="165" fontId="12" fillId="5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left"/>
    </xf>
    <xf numFmtId="0" fontId="0" fillId="3" borderId="0" xfId="0" applyFill="1" applyAlignment="1" applyProtection="1">
      <alignment horizontal="left" vertical="center"/>
    </xf>
    <xf numFmtId="2" fontId="0" fillId="3" borderId="0" xfId="0" applyNumberFormat="1" applyFill="1" applyProtection="1"/>
    <xf numFmtId="0" fontId="0" fillId="0" borderId="0" xfId="0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2" fontId="0" fillId="2" borderId="0" xfId="0" applyNumberForma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6" fillId="6" borderId="1" xfId="0" applyFont="1" applyFill="1" applyBorder="1" applyAlignment="1" applyProtection="1">
      <alignment horizontal="left" vertical="center" wrapText="1"/>
    </xf>
    <xf numFmtId="2" fontId="4" fillId="3" borderId="1" xfId="0" applyNumberFormat="1" applyFont="1" applyFill="1" applyBorder="1" applyAlignment="1" applyProtection="1">
      <alignment wrapText="1"/>
    </xf>
    <xf numFmtId="2" fontId="6" fillId="3" borderId="1" xfId="0" applyNumberFormat="1" applyFont="1" applyFill="1" applyBorder="1" applyAlignment="1" applyProtection="1">
      <alignment wrapText="1"/>
    </xf>
    <xf numFmtId="0" fontId="9" fillId="6" borderId="1" xfId="0" applyFont="1" applyFill="1" applyBorder="1" applyAlignment="1" applyProtection="1">
      <alignment horizontal="left" vertical="center" wrapText="1"/>
    </xf>
    <xf numFmtId="165" fontId="12" fillId="3" borderId="1" xfId="0" applyNumberFormat="1" applyFont="1" applyFill="1" applyBorder="1" applyAlignment="1" applyProtection="1">
      <alignment wrapText="1"/>
    </xf>
    <xf numFmtId="0" fontId="6" fillId="2" borderId="9" xfId="0" applyFont="1" applyFill="1" applyBorder="1" applyAlignment="1" applyProtection="1">
      <alignment horizontal="left" vertical="center"/>
    </xf>
    <xf numFmtId="2" fontId="0" fillId="2" borderId="10" xfId="0" applyNumberFormat="1" applyFill="1" applyBorder="1" applyProtection="1"/>
    <xf numFmtId="2" fontId="0" fillId="2" borderId="11" xfId="0" applyNumberFormat="1" applyFill="1" applyBorder="1" applyProtection="1"/>
    <xf numFmtId="2" fontId="0" fillId="2" borderId="0" xfId="0" applyNumberFormat="1" applyFill="1" applyProtection="1"/>
    <xf numFmtId="0" fontId="6" fillId="0" borderId="5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</xf>
    <xf numFmtId="10" fontId="6" fillId="0" borderId="1" xfId="0" applyNumberFormat="1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2" fontId="0" fillId="0" borderId="1" xfId="0" applyNumberFormat="1" applyBorder="1" applyAlignment="1" applyProtection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0" fontId="6" fillId="6" borderId="3" xfId="0" applyFont="1" applyFill="1" applyBorder="1" applyAlignment="1" applyProtection="1">
      <alignment horizontal="left" vertical="center" wrapText="1"/>
    </xf>
    <xf numFmtId="2" fontId="6" fillId="6" borderId="3" xfId="0" applyNumberFormat="1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left" vertical="center" wrapText="1"/>
    </xf>
    <xf numFmtId="2" fontId="6" fillId="6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2" fontId="0" fillId="0" borderId="1" xfId="0" applyNumberFormat="1" applyBorder="1" applyProtection="1"/>
    <xf numFmtId="164" fontId="0" fillId="0" borderId="1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2" fontId="6" fillId="6" borderId="3" xfId="0" applyNumberFormat="1" applyFont="1" applyFill="1" applyBorder="1" applyAlignment="1" applyProtection="1">
      <alignment horizontal="center" wrapText="1"/>
    </xf>
    <xf numFmtId="2" fontId="6" fillId="6" borderId="1" xfId="0" applyNumberFormat="1" applyFont="1" applyFill="1" applyBorder="1" applyAlignment="1" applyProtection="1">
      <alignment wrapText="1"/>
    </xf>
    <xf numFmtId="1" fontId="0" fillId="0" borderId="1" xfId="0" applyNumberFormat="1" applyBorder="1" applyProtection="1"/>
    <xf numFmtId="1" fontId="7" fillId="0" borderId="1" xfId="0" applyNumberFormat="1" applyFont="1" applyBorder="1" applyProtection="1"/>
    <xf numFmtId="0" fontId="6" fillId="2" borderId="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left" vertical="center" wrapText="1"/>
    </xf>
    <xf numFmtId="2" fontId="6" fillId="6" borderId="3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horizontal="center" wrapText="1"/>
    </xf>
    <xf numFmtId="0" fontId="6" fillId="2" borderId="18" xfId="0" applyFont="1" applyFill="1" applyBorder="1" applyAlignment="1" applyProtection="1">
      <alignment horizontal="left" vertical="center"/>
    </xf>
    <xf numFmtId="2" fontId="6" fillId="6" borderId="1" xfId="0" applyNumberFormat="1" applyFont="1" applyFill="1" applyBorder="1" applyProtection="1"/>
    <xf numFmtId="2" fontId="0" fillId="0" borderId="0" xfId="1" applyNumberFormat="1" applyFont="1" applyBorder="1" applyProtection="1"/>
    <xf numFmtId="2" fontId="3" fillId="3" borderId="0" xfId="0" applyNumberFormat="1" applyFont="1" applyFill="1" applyProtection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07"/>
  <sheetViews>
    <sheetView tabSelected="1" view="pageBreakPreview" topLeftCell="A63" zoomScale="80" zoomScaleNormal="80" zoomScaleSheetLayoutView="80" workbookViewId="0">
      <selection activeCell="B24" sqref="B24"/>
    </sheetView>
  </sheetViews>
  <sheetFormatPr baseColWidth="10" defaultColWidth="8.83203125" defaultRowHeight="15" x14ac:dyDescent="0.2"/>
  <cols>
    <col min="1" max="1" width="37.5" style="45" customWidth="1"/>
    <col min="2" max="2" width="16" style="15" customWidth="1"/>
    <col min="3" max="3" width="18" style="15" customWidth="1"/>
    <col min="4" max="4" width="17.5" style="15" customWidth="1"/>
    <col min="5" max="5" width="15.6640625" style="15" customWidth="1"/>
    <col min="6" max="6" width="17.6640625" style="15" customWidth="1"/>
    <col min="7" max="7" width="16.83203125" style="15" customWidth="1"/>
    <col min="8" max="8" width="13.1640625" style="15" customWidth="1"/>
    <col min="9" max="11" width="18.6640625" style="15" customWidth="1"/>
    <col min="12" max="21" width="18.6640625" style="16" customWidth="1"/>
    <col min="22" max="16384" width="8.83203125" style="16"/>
  </cols>
  <sheetData>
    <row r="2" spans="1:11" x14ac:dyDescent="0.2">
      <c r="A2" s="102" t="s">
        <v>3</v>
      </c>
      <c r="B2" s="103" t="s">
        <v>63</v>
      </c>
      <c r="C2" s="103"/>
      <c r="D2" s="103"/>
      <c r="E2" s="103"/>
    </row>
    <row r="3" spans="1:11" ht="16" thickBot="1" x14ac:dyDescent="0.25"/>
    <row r="4" spans="1:11" s="20" customFormat="1" ht="16" thickBot="1" x14ac:dyDescent="0.25">
      <c r="A4" s="86" t="s">
        <v>10</v>
      </c>
      <c r="B4" s="104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2">
      <c r="A5" s="23" t="s">
        <v>2</v>
      </c>
      <c r="B5" s="105" t="s">
        <v>11</v>
      </c>
    </row>
    <row r="6" spans="1:11" ht="17.25" customHeight="1" x14ac:dyDescent="0.2">
      <c r="A6" s="68" t="s">
        <v>7</v>
      </c>
      <c r="B6" s="81">
        <v>4.7</v>
      </c>
      <c r="C6" s="106"/>
    </row>
    <row r="7" spans="1:11" ht="16" x14ac:dyDescent="0.2">
      <c r="A7" s="68" t="s">
        <v>8</v>
      </c>
      <c r="B7" s="81">
        <v>2.7</v>
      </c>
    </row>
    <row r="8" spans="1:11" ht="15" customHeight="1" x14ac:dyDescent="0.2">
      <c r="A8" s="68" t="s">
        <v>9</v>
      </c>
      <c r="B8" s="81">
        <v>1.7</v>
      </c>
    </row>
    <row r="9" spans="1:11" ht="12" customHeight="1" x14ac:dyDescent="0.2"/>
    <row r="10" spans="1:11" x14ac:dyDescent="0.2">
      <c r="A10" s="27" t="s">
        <v>4</v>
      </c>
      <c r="B10" s="105">
        <v>3.7</v>
      </c>
      <c r="C10" s="107" t="s">
        <v>5</v>
      </c>
    </row>
    <row r="12" spans="1:11" s="2" customFormat="1" x14ac:dyDescent="0.2">
      <c r="A12" s="8" t="s">
        <v>0</v>
      </c>
      <c r="B12" s="5">
        <v>400</v>
      </c>
      <c r="C12" s="3" t="s">
        <v>6</v>
      </c>
      <c r="D12" s="1"/>
      <c r="E12" s="1"/>
      <c r="F12" s="1"/>
      <c r="G12" s="1"/>
      <c r="H12" s="1"/>
      <c r="I12" s="1"/>
      <c r="J12" s="1"/>
      <c r="K12" s="1"/>
    </row>
    <row r="14" spans="1:11" s="20" customFormat="1" x14ac:dyDescent="0.2">
      <c r="A14" s="67" t="s">
        <v>13</v>
      </c>
      <c r="B14" s="67"/>
      <c r="C14" s="58"/>
      <c r="D14" s="58"/>
      <c r="E14" s="58"/>
      <c r="F14" s="58"/>
      <c r="G14" s="58"/>
      <c r="H14" s="58"/>
      <c r="I14" s="58"/>
      <c r="J14" s="58"/>
      <c r="K14" s="58"/>
    </row>
    <row r="15" spans="1:11" ht="16" x14ac:dyDescent="0.2">
      <c r="A15" s="27" t="s">
        <v>14</v>
      </c>
      <c r="B15" s="90" t="s">
        <v>15</v>
      </c>
    </row>
    <row r="16" spans="1:11" x14ac:dyDescent="0.2">
      <c r="A16" s="100" t="s">
        <v>64</v>
      </c>
      <c r="B16" s="91">
        <v>25</v>
      </c>
    </row>
    <row r="17" spans="1:11" x14ac:dyDescent="0.2">
      <c r="A17" s="100" t="s">
        <v>65</v>
      </c>
      <c r="B17" s="91">
        <v>30</v>
      </c>
    </row>
    <row r="18" spans="1:11" x14ac:dyDescent="0.2">
      <c r="A18" s="100" t="s">
        <v>66</v>
      </c>
      <c r="B18" s="91">
        <v>40</v>
      </c>
    </row>
    <row r="19" spans="1:11" x14ac:dyDescent="0.2">
      <c r="A19" s="101" t="s">
        <v>67</v>
      </c>
      <c r="B19" s="92">
        <v>50</v>
      </c>
    </row>
    <row r="20" spans="1:11" x14ac:dyDescent="0.2">
      <c r="A20" s="100" t="s">
        <v>68</v>
      </c>
      <c r="B20" s="91">
        <v>75</v>
      </c>
    </row>
    <row r="21" spans="1:11" x14ac:dyDescent="0.2">
      <c r="A21" s="100" t="s">
        <v>69</v>
      </c>
      <c r="B21" s="91">
        <v>125</v>
      </c>
    </row>
    <row r="22" spans="1:11" x14ac:dyDescent="0.2">
      <c r="A22" s="100" t="s">
        <v>79</v>
      </c>
      <c r="B22" s="91">
        <v>200</v>
      </c>
    </row>
    <row r="23" spans="1:11" x14ac:dyDescent="0.2">
      <c r="A23" s="100" t="s">
        <v>80</v>
      </c>
      <c r="B23" s="91">
        <v>250</v>
      </c>
    </row>
    <row r="24" spans="1:11" s="2" customFormat="1" x14ac:dyDescent="0.2">
      <c r="A24" s="8" t="s">
        <v>16</v>
      </c>
      <c r="B24" s="4">
        <v>40</v>
      </c>
      <c r="C24" s="1" t="s">
        <v>20</v>
      </c>
      <c r="D24" s="1"/>
      <c r="E24" s="1"/>
      <c r="F24" s="1"/>
      <c r="G24" s="1"/>
      <c r="H24" s="1"/>
      <c r="I24" s="1"/>
      <c r="J24" s="1"/>
      <c r="K24" s="1"/>
    </row>
    <row r="26" spans="1:11" s="20" customFormat="1" x14ac:dyDescent="0.2">
      <c r="A26" s="67" t="s">
        <v>17</v>
      </c>
      <c r="B26" s="67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16" x14ac:dyDescent="0.2">
      <c r="A27" s="50" t="s">
        <v>18</v>
      </c>
      <c r="B27" s="90" t="s">
        <v>15</v>
      </c>
    </row>
    <row r="28" spans="1:11" x14ac:dyDescent="0.2">
      <c r="A28" s="100" t="s">
        <v>71</v>
      </c>
      <c r="B28" s="91">
        <v>20</v>
      </c>
    </row>
    <row r="29" spans="1:11" x14ac:dyDescent="0.2">
      <c r="A29" s="100" t="s">
        <v>72</v>
      </c>
      <c r="B29" s="91">
        <v>30</v>
      </c>
    </row>
    <row r="30" spans="1:11" x14ac:dyDescent="0.2">
      <c r="A30" s="100" t="s">
        <v>70</v>
      </c>
      <c r="B30" s="91">
        <v>40</v>
      </c>
    </row>
    <row r="31" spans="1:11" x14ac:dyDescent="0.2">
      <c r="A31" s="100" t="s">
        <v>73</v>
      </c>
      <c r="B31" s="91">
        <v>50</v>
      </c>
    </row>
    <row r="32" spans="1:11" x14ac:dyDescent="0.2">
      <c r="A32" s="101" t="s">
        <v>74</v>
      </c>
      <c r="B32" s="92">
        <v>75</v>
      </c>
    </row>
    <row r="33" spans="1:11" x14ac:dyDescent="0.2">
      <c r="A33" s="100" t="s">
        <v>75</v>
      </c>
      <c r="B33" s="91">
        <v>150</v>
      </c>
    </row>
    <row r="34" spans="1:11" x14ac:dyDescent="0.2">
      <c r="A34" s="100" t="s">
        <v>76</v>
      </c>
      <c r="B34" s="91">
        <v>450</v>
      </c>
    </row>
    <row r="35" spans="1:11" x14ac:dyDescent="0.2">
      <c r="A35" s="100" t="s">
        <v>77</v>
      </c>
      <c r="B35" s="91">
        <v>1750</v>
      </c>
    </row>
    <row r="36" spans="1:11" s="2" customFormat="1" x14ac:dyDescent="0.2">
      <c r="A36" s="8" t="s">
        <v>16</v>
      </c>
      <c r="B36" s="4">
        <v>40</v>
      </c>
      <c r="C36" s="1" t="s">
        <v>21</v>
      </c>
      <c r="D36" s="1"/>
      <c r="E36" s="1"/>
      <c r="F36" s="1"/>
      <c r="G36" s="1"/>
      <c r="H36" s="1"/>
      <c r="I36" s="1"/>
      <c r="J36" s="1"/>
      <c r="K36" s="1"/>
    </row>
    <row r="37" spans="1:11" ht="16" thickBot="1" x14ac:dyDescent="0.25"/>
    <row r="38" spans="1:11" s="20" customFormat="1" ht="18.75" customHeight="1" thickBot="1" x14ac:dyDescent="0.25">
      <c r="A38" s="93" t="s">
        <v>19</v>
      </c>
      <c r="B38" s="94"/>
      <c r="C38" s="95"/>
      <c r="D38" s="57"/>
      <c r="E38" s="58"/>
      <c r="F38" s="58"/>
      <c r="G38" s="58"/>
      <c r="H38" s="58"/>
      <c r="I38" s="58"/>
      <c r="J38" s="58"/>
      <c r="K38" s="58"/>
    </row>
    <row r="39" spans="1:11" ht="16" x14ac:dyDescent="0.2">
      <c r="A39" s="96" t="s">
        <v>96</v>
      </c>
      <c r="B39" s="97" t="s">
        <v>15</v>
      </c>
    </row>
    <row r="40" spans="1:11" ht="21.75" customHeight="1" x14ac:dyDescent="0.2">
      <c r="A40" s="98" t="s">
        <v>86</v>
      </c>
      <c r="B40" s="91">
        <v>1000</v>
      </c>
    </row>
    <row r="41" spans="1:11" ht="31" x14ac:dyDescent="0.2">
      <c r="A41" s="98" t="s">
        <v>87</v>
      </c>
      <c r="B41" s="91">
        <v>400</v>
      </c>
    </row>
    <row r="42" spans="1:11" ht="44.25" customHeight="1" x14ac:dyDescent="0.2">
      <c r="A42" s="98" t="s">
        <v>85</v>
      </c>
      <c r="B42" s="91">
        <v>100</v>
      </c>
    </row>
    <row r="43" spans="1:11" ht="80.25" customHeight="1" x14ac:dyDescent="0.2">
      <c r="A43" s="98" t="s">
        <v>88</v>
      </c>
      <c r="B43" s="92">
        <v>50</v>
      </c>
    </row>
    <row r="44" spans="1:11" ht="45" x14ac:dyDescent="0.2">
      <c r="A44" s="99" t="s">
        <v>89</v>
      </c>
      <c r="B44" s="91">
        <v>20</v>
      </c>
    </row>
    <row r="45" spans="1:11" s="2" customFormat="1" ht="18.75" customHeight="1" x14ac:dyDescent="0.2">
      <c r="A45" s="8" t="s">
        <v>16</v>
      </c>
      <c r="B45" s="4">
        <v>50</v>
      </c>
      <c r="C45" s="1" t="s">
        <v>20</v>
      </c>
      <c r="D45" s="1"/>
      <c r="E45" s="1"/>
      <c r="F45" s="1"/>
      <c r="G45" s="1"/>
      <c r="H45" s="1"/>
      <c r="I45" s="1"/>
      <c r="J45" s="1"/>
      <c r="K45" s="1"/>
    </row>
    <row r="46" spans="1:11" ht="16" thickBot="1" x14ac:dyDescent="0.25"/>
    <row r="47" spans="1:11" s="20" customFormat="1" ht="16" thickBot="1" x14ac:dyDescent="0.25">
      <c r="A47" s="86" t="s">
        <v>22</v>
      </c>
      <c r="B47" s="87"/>
      <c r="C47" s="87"/>
      <c r="D47" s="87"/>
      <c r="E47" s="87"/>
      <c r="F47" s="88"/>
      <c r="G47" s="44"/>
      <c r="H47" s="44"/>
      <c r="I47" s="58"/>
      <c r="J47" s="58"/>
      <c r="K47" s="58"/>
    </row>
    <row r="48" spans="1:11" x14ac:dyDescent="0.2">
      <c r="A48" s="76" t="s">
        <v>23</v>
      </c>
      <c r="B48" s="89" t="s">
        <v>35</v>
      </c>
      <c r="C48" s="89"/>
      <c r="D48" s="89"/>
      <c r="E48" s="89"/>
      <c r="F48" s="89"/>
    </row>
    <row r="49" spans="1:11" ht="32" x14ac:dyDescent="0.2">
      <c r="A49" s="78"/>
      <c r="B49" s="90" t="s">
        <v>24</v>
      </c>
      <c r="C49" s="90" t="s">
        <v>26</v>
      </c>
      <c r="D49" s="90" t="s">
        <v>30</v>
      </c>
      <c r="E49" s="90" t="s">
        <v>25</v>
      </c>
      <c r="F49" s="90" t="s">
        <v>31</v>
      </c>
    </row>
    <row r="50" spans="1:11" ht="16" x14ac:dyDescent="0.2">
      <c r="A50" s="68" t="s">
        <v>27</v>
      </c>
      <c r="B50" s="91">
        <v>0</v>
      </c>
      <c r="C50" s="91">
        <v>0</v>
      </c>
      <c r="D50" s="91">
        <v>0</v>
      </c>
      <c r="E50" s="91">
        <v>0</v>
      </c>
      <c r="F50" s="91">
        <v>0</v>
      </c>
    </row>
    <row r="51" spans="1:11" ht="16" x14ac:dyDescent="0.2">
      <c r="A51" s="68" t="s">
        <v>28</v>
      </c>
      <c r="B51" s="91">
        <v>250</v>
      </c>
      <c r="C51" s="91">
        <v>150</v>
      </c>
      <c r="D51" s="91">
        <v>75</v>
      </c>
      <c r="E51" s="92">
        <v>50</v>
      </c>
      <c r="F51" s="91">
        <v>10</v>
      </c>
    </row>
    <row r="52" spans="1:11" ht="16" x14ac:dyDescent="0.2">
      <c r="A52" s="68" t="s">
        <v>29</v>
      </c>
      <c r="B52" s="91">
        <v>350</v>
      </c>
      <c r="C52" s="91">
        <v>250</v>
      </c>
      <c r="D52" s="91">
        <v>150</v>
      </c>
      <c r="E52" s="91">
        <v>100</v>
      </c>
      <c r="F52" s="91">
        <v>50</v>
      </c>
    </row>
    <row r="53" spans="1:11" s="2" customFormat="1" x14ac:dyDescent="0.2">
      <c r="A53" s="8" t="s">
        <v>16</v>
      </c>
      <c r="B53" s="4">
        <v>50</v>
      </c>
      <c r="C53" s="6" t="s">
        <v>32</v>
      </c>
      <c r="D53" s="6"/>
      <c r="E53" s="6"/>
      <c r="F53" s="6"/>
      <c r="G53" s="1"/>
      <c r="H53" s="1"/>
      <c r="I53" s="1"/>
      <c r="J53" s="1"/>
      <c r="K53" s="1"/>
    </row>
    <row r="54" spans="1:11" ht="16" thickBot="1" x14ac:dyDescent="0.25"/>
    <row r="55" spans="1:11" s="20" customFormat="1" ht="16" thickBot="1" x14ac:dyDescent="0.25">
      <c r="A55" s="55" t="s">
        <v>33</v>
      </c>
      <c r="B55" s="56"/>
      <c r="C55" s="56"/>
      <c r="D55" s="56"/>
      <c r="E55" s="56"/>
      <c r="F55" s="56"/>
      <c r="G55" s="56"/>
      <c r="H55" s="57"/>
      <c r="I55" s="58"/>
      <c r="J55" s="58"/>
      <c r="K55" s="58"/>
    </row>
    <row r="56" spans="1:11" ht="15" customHeight="1" x14ac:dyDescent="0.2">
      <c r="A56" s="76" t="s">
        <v>34</v>
      </c>
      <c r="B56" s="76"/>
      <c r="C56" s="77" t="s">
        <v>35</v>
      </c>
      <c r="D56" s="77"/>
      <c r="E56" s="77"/>
      <c r="F56" s="77"/>
      <c r="G56" s="77"/>
      <c r="H56" s="77"/>
    </row>
    <row r="57" spans="1:11" ht="30.75" customHeight="1" x14ac:dyDescent="0.2">
      <c r="A57" s="78"/>
      <c r="B57" s="78"/>
      <c r="C57" s="79" t="s">
        <v>24</v>
      </c>
      <c r="D57" s="79" t="s">
        <v>26</v>
      </c>
      <c r="E57" s="79" t="s">
        <v>30</v>
      </c>
      <c r="F57" s="79" t="s">
        <v>25</v>
      </c>
      <c r="G57" s="79" t="s">
        <v>31</v>
      </c>
      <c r="H57" s="79" t="s">
        <v>54</v>
      </c>
    </row>
    <row r="58" spans="1:11" ht="16" x14ac:dyDescent="0.2">
      <c r="A58" s="80" t="s">
        <v>36</v>
      </c>
      <c r="B58" s="81" t="s">
        <v>37</v>
      </c>
      <c r="C58" s="82">
        <v>12.5</v>
      </c>
      <c r="D58" s="82">
        <v>10</v>
      </c>
      <c r="E58" s="82">
        <v>7.5</v>
      </c>
      <c r="F58" s="82">
        <v>5</v>
      </c>
      <c r="G58" s="82">
        <v>2.5</v>
      </c>
      <c r="H58" s="82">
        <v>0.5</v>
      </c>
    </row>
    <row r="59" spans="1:11" ht="15" customHeight="1" x14ac:dyDescent="0.2">
      <c r="A59" s="83" t="s">
        <v>97</v>
      </c>
      <c r="B59" s="81" t="s">
        <v>38</v>
      </c>
      <c r="C59" s="82">
        <v>25</v>
      </c>
      <c r="D59" s="82">
        <v>20</v>
      </c>
      <c r="E59" s="82">
        <v>15</v>
      </c>
      <c r="F59" s="82">
        <v>10</v>
      </c>
      <c r="G59" s="82">
        <v>5</v>
      </c>
      <c r="H59" s="82">
        <v>2.5</v>
      </c>
    </row>
    <row r="60" spans="1:11" ht="15" customHeight="1" x14ac:dyDescent="0.2">
      <c r="A60" s="84"/>
      <c r="B60" s="81" t="s">
        <v>39</v>
      </c>
      <c r="C60" s="82">
        <v>12.5</v>
      </c>
      <c r="D60" s="82">
        <v>10</v>
      </c>
      <c r="E60" s="82">
        <v>7.5</v>
      </c>
      <c r="F60" s="82">
        <v>5</v>
      </c>
      <c r="G60" s="82">
        <v>2.5</v>
      </c>
      <c r="H60" s="82">
        <v>0</v>
      </c>
    </row>
    <row r="61" spans="1:11" ht="15" customHeight="1" x14ac:dyDescent="0.2">
      <c r="A61" s="84"/>
      <c r="B61" s="81" t="s">
        <v>40</v>
      </c>
      <c r="C61" s="82">
        <v>17.5</v>
      </c>
      <c r="D61" s="82">
        <v>15</v>
      </c>
      <c r="E61" s="82">
        <v>12.5</v>
      </c>
      <c r="F61" s="82">
        <v>10</v>
      </c>
      <c r="G61" s="82">
        <v>5</v>
      </c>
      <c r="H61" s="82">
        <v>2.5</v>
      </c>
    </row>
    <row r="62" spans="1:11" ht="15" customHeight="1" x14ac:dyDescent="0.2">
      <c r="A62" s="85"/>
      <c r="B62" s="81" t="s">
        <v>41</v>
      </c>
      <c r="C62" s="82">
        <v>15</v>
      </c>
      <c r="D62" s="82">
        <v>12.5</v>
      </c>
      <c r="E62" s="82">
        <v>10</v>
      </c>
      <c r="F62" s="82">
        <v>7.5</v>
      </c>
      <c r="G62" s="82">
        <v>5</v>
      </c>
      <c r="H62" s="82">
        <v>2.5</v>
      </c>
    </row>
    <row r="63" spans="1:11" ht="16.5" customHeight="1" x14ac:dyDescent="0.2">
      <c r="A63" s="83" t="s">
        <v>42</v>
      </c>
      <c r="B63" s="81" t="s">
        <v>43</v>
      </c>
      <c r="C63" s="82">
        <v>17.5</v>
      </c>
      <c r="D63" s="82">
        <v>15</v>
      </c>
      <c r="E63" s="82">
        <v>12.5</v>
      </c>
      <c r="F63" s="82">
        <v>10</v>
      </c>
      <c r="G63" s="82">
        <v>5</v>
      </c>
      <c r="H63" s="82">
        <v>2.5</v>
      </c>
    </row>
    <row r="64" spans="1:11" ht="18" customHeight="1" x14ac:dyDescent="0.2">
      <c r="A64" s="85"/>
      <c r="B64" s="81" t="s">
        <v>44</v>
      </c>
      <c r="C64" s="82">
        <v>15</v>
      </c>
      <c r="D64" s="82">
        <v>12.5</v>
      </c>
      <c r="E64" s="82">
        <v>10</v>
      </c>
      <c r="F64" s="82">
        <v>7.5</v>
      </c>
      <c r="G64" s="82">
        <v>5</v>
      </c>
      <c r="H64" s="82">
        <v>2.5</v>
      </c>
    </row>
    <row r="65" spans="1:11" ht="15" customHeight="1" x14ac:dyDescent="0.2">
      <c r="A65" s="83" t="s">
        <v>45</v>
      </c>
      <c r="B65" s="81" t="s">
        <v>46</v>
      </c>
      <c r="C65" s="82">
        <v>25</v>
      </c>
      <c r="D65" s="82">
        <v>20</v>
      </c>
      <c r="E65" s="82">
        <v>15</v>
      </c>
      <c r="F65" s="82">
        <v>10</v>
      </c>
      <c r="G65" s="82">
        <v>5</v>
      </c>
      <c r="H65" s="82">
        <v>2.5</v>
      </c>
    </row>
    <row r="66" spans="1:11" ht="15" customHeight="1" x14ac:dyDescent="0.2">
      <c r="A66" s="85"/>
      <c r="B66" s="81" t="s">
        <v>47</v>
      </c>
      <c r="C66" s="82">
        <v>12.5</v>
      </c>
      <c r="D66" s="82">
        <v>10</v>
      </c>
      <c r="E66" s="82">
        <v>7.5</v>
      </c>
      <c r="F66" s="82">
        <v>5</v>
      </c>
      <c r="G66" s="82">
        <v>2.5</v>
      </c>
      <c r="H66" s="82">
        <v>0.5</v>
      </c>
    </row>
    <row r="67" spans="1:11" ht="19.5" customHeight="1" x14ac:dyDescent="0.2">
      <c r="A67" s="68" t="s">
        <v>48</v>
      </c>
      <c r="B67" s="81" t="s">
        <v>49</v>
      </c>
      <c r="C67" s="82">
        <v>25</v>
      </c>
      <c r="D67" s="82">
        <v>20</v>
      </c>
      <c r="E67" s="82">
        <v>15</v>
      </c>
      <c r="F67" s="82">
        <v>10</v>
      </c>
      <c r="G67" s="82">
        <v>5</v>
      </c>
      <c r="H67" s="82">
        <v>2.5</v>
      </c>
    </row>
    <row r="68" spans="1:11" ht="31.5" customHeight="1" x14ac:dyDescent="0.2">
      <c r="A68" s="68" t="s">
        <v>50</v>
      </c>
      <c r="B68" s="81" t="s">
        <v>37</v>
      </c>
      <c r="C68" s="82">
        <v>7.5</v>
      </c>
      <c r="D68" s="82">
        <v>5</v>
      </c>
      <c r="E68" s="82">
        <v>5</v>
      </c>
      <c r="F68" s="82">
        <v>5</v>
      </c>
      <c r="G68" s="82">
        <v>5</v>
      </c>
      <c r="H68" s="82">
        <v>2.5</v>
      </c>
    </row>
    <row r="69" spans="1:11" ht="29.25" customHeight="1" x14ac:dyDescent="0.2">
      <c r="A69" s="68" t="s">
        <v>51</v>
      </c>
      <c r="B69" s="81" t="s">
        <v>53</v>
      </c>
      <c r="C69" s="82">
        <v>7.5</v>
      </c>
      <c r="D69" s="82">
        <v>5</v>
      </c>
      <c r="E69" s="82">
        <v>5</v>
      </c>
      <c r="F69" s="82">
        <v>5</v>
      </c>
      <c r="G69" s="82">
        <v>5</v>
      </c>
      <c r="H69" s="82">
        <v>2.5</v>
      </c>
    </row>
    <row r="70" spans="1:11" ht="20.25" customHeight="1" x14ac:dyDescent="0.2">
      <c r="A70" s="68" t="s">
        <v>52</v>
      </c>
      <c r="B70" s="81" t="s">
        <v>43</v>
      </c>
      <c r="C70" s="82">
        <v>15</v>
      </c>
      <c r="D70" s="82">
        <v>12.5</v>
      </c>
      <c r="E70" s="82">
        <v>10</v>
      </c>
      <c r="F70" s="82">
        <v>7.5</v>
      </c>
      <c r="G70" s="82">
        <v>5</v>
      </c>
      <c r="H70" s="82">
        <v>2.5</v>
      </c>
    </row>
    <row r="71" spans="1:11" s="2" customFormat="1" ht="33.75" customHeight="1" x14ac:dyDescent="0.2">
      <c r="A71" s="8" t="s">
        <v>16</v>
      </c>
      <c r="B71" s="7">
        <f>F58*5+F66*1+5*2+F68*5+F69*10</f>
        <v>115</v>
      </c>
      <c r="C71" s="9" t="s">
        <v>55</v>
      </c>
      <c r="D71" s="10"/>
      <c r="E71" s="10"/>
      <c r="F71" s="10"/>
      <c r="G71" s="10"/>
      <c r="H71" s="10"/>
      <c r="I71" s="1"/>
      <c r="J71" s="1"/>
      <c r="K71" s="1"/>
    </row>
    <row r="73" spans="1:11" s="20" customFormat="1" ht="15" customHeight="1" x14ac:dyDescent="0.2">
      <c r="A73" s="67" t="s">
        <v>56</v>
      </c>
      <c r="B73" s="67"/>
      <c r="C73" s="67"/>
      <c r="D73" s="67"/>
      <c r="E73" s="67"/>
      <c r="F73" s="67"/>
      <c r="G73" s="67"/>
      <c r="H73" s="58"/>
      <c r="I73" s="58"/>
      <c r="J73" s="58"/>
      <c r="K73" s="58"/>
    </row>
    <row r="74" spans="1:11" ht="84.75" customHeight="1" x14ac:dyDescent="0.2">
      <c r="A74" s="68" t="s">
        <v>1</v>
      </c>
      <c r="B74" s="69" t="s">
        <v>7</v>
      </c>
      <c r="C74" s="69" t="s">
        <v>8</v>
      </c>
      <c r="D74" s="69" t="s">
        <v>9</v>
      </c>
      <c r="E74" s="70" t="s">
        <v>84</v>
      </c>
      <c r="F74" s="71" t="s">
        <v>103</v>
      </c>
      <c r="G74" s="72" t="s">
        <v>78</v>
      </c>
    </row>
    <row r="75" spans="1:11" ht="16" x14ac:dyDescent="0.2">
      <c r="A75" s="73" t="s">
        <v>57</v>
      </c>
      <c r="B75" s="74">
        <v>30</v>
      </c>
      <c r="C75" s="74">
        <v>12</v>
      </c>
      <c r="D75" s="74">
        <v>3</v>
      </c>
      <c r="E75" s="75">
        <f>B75*B6+C75*B7+D75*B8</f>
        <v>178.5</v>
      </c>
      <c r="F75" s="75">
        <f>E75*B10</f>
        <v>660.45</v>
      </c>
      <c r="G75" s="75">
        <f>F75+F75*15%</f>
        <v>759.51750000000004</v>
      </c>
    </row>
    <row r="77" spans="1:11" s="20" customFormat="1" x14ac:dyDescent="0.2">
      <c r="A77" s="67" t="s">
        <v>58</v>
      </c>
      <c r="B77" s="67"/>
      <c r="C77" s="58"/>
      <c r="D77" s="58"/>
      <c r="E77" s="58"/>
      <c r="F77" s="58"/>
      <c r="G77" s="58"/>
      <c r="H77" s="58"/>
      <c r="I77" s="58"/>
      <c r="J77" s="58"/>
      <c r="K77" s="58"/>
    </row>
    <row r="79" spans="1:11" s="2" customFormat="1" x14ac:dyDescent="0.2">
      <c r="A79" s="7" t="s">
        <v>59</v>
      </c>
      <c r="B79" s="7">
        <f>B24+B36+B45+B53+B71</f>
        <v>295</v>
      </c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C80" s="44"/>
    </row>
    <row r="82" spans="1:18" s="49" customFormat="1" x14ac:dyDescent="0.2">
      <c r="A82" s="46" t="s">
        <v>105</v>
      </c>
      <c r="B82" s="47"/>
      <c r="C82" s="47"/>
      <c r="D82" s="47"/>
      <c r="E82" s="47"/>
      <c r="F82" s="48"/>
      <c r="G82" s="48"/>
      <c r="H82" s="48"/>
      <c r="I82" s="48"/>
      <c r="J82" s="48"/>
      <c r="K82" s="48"/>
    </row>
    <row r="83" spans="1:18" ht="30" customHeight="1" x14ac:dyDescent="0.2">
      <c r="A83" s="50" t="s">
        <v>1</v>
      </c>
      <c r="B83" s="51" t="s">
        <v>102</v>
      </c>
      <c r="C83" s="52" t="s">
        <v>106</v>
      </c>
      <c r="F83" s="26"/>
      <c r="G83" s="26"/>
      <c r="I83" s="26"/>
      <c r="J83" s="26"/>
      <c r="L83" s="26"/>
      <c r="M83" s="26"/>
      <c r="N83" s="15"/>
      <c r="O83" s="26"/>
      <c r="P83" s="26"/>
      <c r="Q83" s="15"/>
      <c r="R83" s="26"/>
    </row>
    <row r="84" spans="1:18" ht="19.5" customHeight="1" x14ac:dyDescent="0.2">
      <c r="A84" s="53" t="s">
        <v>57</v>
      </c>
      <c r="B84" s="54">
        <f>B79*G75</f>
        <v>224057.66250000001</v>
      </c>
      <c r="C84" s="54">
        <f>B84/B12</f>
        <v>560.14415625000004</v>
      </c>
      <c r="L84" s="15"/>
      <c r="M84" s="15"/>
      <c r="N84" s="15"/>
      <c r="O84" s="15"/>
      <c r="P84" s="15"/>
      <c r="Q84" s="15"/>
      <c r="R84" s="15"/>
    </row>
    <row r="86" spans="1:18" ht="16" thickBot="1" x14ac:dyDescent="0.25"/>
    <row r="87" spans="1:18" s="20" customFormat="1" ht="16" thickBot="1" x14ac:dyDescent="0.25">
      <c r="A87" s="55" t="s">
        <v>83</v>
      </c>
      <c r="B87" s="56"/>
      <c r="C87" s="57"/>
      <c r="D87" s="58"/>
      <c r="E87" s="58"/>
      <c r="F87" s="58"/>
      <c r="G87" s="58"/>
      <c r="H87" s="58"/>
      <c r="I87" s="58"/>
      <c r="J87" s="58"/>
      <c r="K87" s="58"/>
    </row>
    <row r="88" spans="1:18" ht="15" customHeight="1" x14ac:dyDescent="0.2">
      <c r="A88" s="59" t="s">
        <v>60</v>
      </c>
      <c r="B88" s="60" t="s">
        <v>61</v>
      </c>
      <c r="C88" s="60"/>
    </row>
    <row r="89" spans="1:18" ht="15" customHeight="1" x14ac:dyDescent="0.2">
      <c r="A89" s="59"/>
      <c r="B89" s="61" t="s">
        <v>95</v>
      </c>
      <c r="C89" s="61"/>
    </row>
    <row r="90" spans="1:18" ht="15" customHeight="1" x14ac:dyDescent="0.2">
      <c r="A90" s="59"/>
      <c r="B90" s="62" t="s">
        <v>90</v>
      </c>
      <c r="C90" s="62" t="s">
        <v>91</v>
      </c>
    </row>
    <row r="91" spans="1:18" ht="15" customHeight="1" x14ac:dyDescent="0.2">
      <c r="A91" s="59"/>
      <c r="B91" s="63" t="s">
        <v>64</v>
      </c>
      <c r="C91" s="62">
        <v>8.5</v>
      </c>
    </row>
    <row r="92" spans="1:18" ht="15" customHeight="1" x14ac:dyDescent="0.2">
      <c r="A92" s="59"/>
      <c r="B92" s="64" t="s">
        <v>92</v>
      </c>
      <c r="C92" s="62">
        <v>7.5</v>
      </c>
    </row>
    <row r="93" spans="1:18" ht="15" customHeight="1" x14ac:dyDescent="0.2">
      <c r="A93" s="59"/>
      <c r="B93" s="64" t="s">
        <v>93</v>
      </c>
      <c r="C93" s="62">
        <v>6.5</v>
      </c>
    </row>
    <row r="94" spans="1:18" ht="15" customHeight="1" x14ac:dyDescent="0.2">
      <c r="A94" s="59"/>
      <c r="B94" s="64" t="s">
        <v>94</v>
      </c>
      <c r="C94" s="62">
        <v>5</v>
      </c>
    </row>
    <row r="95" spans="1:18" ht="15" hidden="1" customHeight="1" x14ac:dyDescent="0.2">
      <c r="A95" s="65"/>
      <c r="B95" s="62" t="s">
        <v>80</v>
      </c>
      <c r="C95" s="66">
        <v>3.5000000000000003E-2</v>
      </c>
    </row>
    <row r="96" spans="1:18" s="2" customFormat="1" x14ac:dyDescent="0.2">
      <c r="A96" s="8" t="s">
        <v>12</v>
      </c>
      <c r="B96" s="11">
        <v>6.5000000000000002E-2</v>
      </c>
      <c r="C96" s="12"/>
      <c r="D96" s="1"/>
      <c r="E96" s="1"/>
      <c r="F96" s="1"/>
      <c r="G96" s="1"/>
      <c r="H96" s="1"/>
      <c r="I96" s="1"/>
      <c r="J96" s="1"/>
      <c r="K96" s="1"/>
    </row>
    <row r="97" spans="1:21" x14ac:dyDescent="0.2">
      <c r="A97" s="13"/>
      <c r="B97" s="14"/>
      <c r="C97" s="14"/>
    </row>
    <row r="98" spans="1:21" s="20" customFormat="1" ht="15" customHeight="1" x14ac:dyDescent="0.2">
      <c r="A98" s="17" t="s">
        <v>108</v>
      </c>
      <c r="B98" s="18"/>
      <c r="C98" s="18"/>
      <c r="D98" s="18"/>
      <c r="E98" s="19"/>
      <c r="G98" s="21"/>
      <c r="H98" s="21"/>
      <c r="I98" s="21"/>
      <c r="J98" s="21"/>
      <c r="K98" s="21"/>
      <c r="L98" s="21"/>
      <c r="M98" s="22"/>
      <c r="N98" s="22"/>
      <c r="O98" s="22"/>
      <c r="P98" s="22"/>
      <c r="Q98" s="22"/>
      <c r="R98" s="22"/>
      <c r="S98" s="22"/>
      <c r="T98" s="22"/>
      <c r="U98" s="22"/>
    </row>
    <row r="99" spans="1:21" ht="63" customHeight="1" x14ac:dyDescent="0.2">
      <c r="A99" s="23" t="s">
        <v>82</v>
      </c>
      <c r="B99" s="24" t="s">
        <v>62</v>
      </c>
      <c r="C99" s="25" t="s">
        <v>107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21" ht="18.75" customHeight="1" x14ac:dyDescent="0.2">
      <c r="A100" s="27" t="s">
        <v>81</v>
      </c>
      <c r="B100" s="28">
        <f>B84*B96</f>
        <v>14563.748062500001</v>
      </c>
      <c r="C100" s="28">
        <f>B100/B12</f>
        <v>36.409370156249999</v>
      </c>
      <c r="L100" s="15"/>
      <c r="M100" s="15"/>
      <c r="N100" s="15"/>
      <c r="O100" s="15"/>
      <c r="P100" s="15"/>
      <c r="Q100" s="15"/>
      <c r="R100" s="15"/>
    </row>
    <row r="101" spans="1:21" ht="17.25" customHeight="1" thickBot="1" x14ac:dyDescent="0.25">
      <c r="A101" s="29"/>
      <c r="B101" s="30"/>
      <c r="C101" s="30"/>
      <c r="D101" s="30"/>
      <c r="L101" s="15"/>
      <c r="M101" s="15"/>
      <c r="N101" s="15"/>
      <c r="O101" s="15"/>
      <c r="P101" s="15"/>
      <c r="Q101" s="15"/>
      <c r="R101" s="15"/>
      <c r="S101" s="15"/>
    </row>
    <row r="102" spans="1:21" ht="36" customHeight="1" thickBot="1" x14ac:dyDescent="0.25">
      <c r="A102" s="31" t="s">
        <v>109</v>
      </c>
      <c r="B102" s="32"/>
      <c r="C102" s="32"/>
      <c r="D102" s="32"/>
      <c r="E102" s="33"/>
      <c r="L102" s="15"/>
      <c r="M102" s="15"/>
      <c r="N102" s="15"/>
      <c r="O102" s="15"/>
      <c r="P102" s="15"/>
      <c r="Q102" s="15"/>
      <c r="R102" s="15"/>
      <c r="S102" s="15"/>
    </row>
    <row r="103" spans="1:21" ht="33" customHeight="1" thickBot="1" x14ac:dyDescent="0.25">
      <c r="A103" s="34" t="s">
        <v>104</v>
      </c>
      <c r="B103" s="35" t="s">
        <v>101</v>
      </c>
      <c r="C103" s="35" t="s">
        <v>99</v>
      </c>
      <c r="D103" s="35" t="s">
        <v>100</v>
      </c>
      <c r="E103" s="36" t="s">
        <v>98</v>
      </c>
      <c r="L103" s="15"/>
      <c r="M103" s="15"/>
      <c r="N103" s="15"/>
      <c r="O103" s="15"/>
      <c r="P103" s="15"/>
      <c r="Q103" s="15"/>
      <c r="R103" s="15"/>
      <c r="S103" s="15"/>
    </row>
    <row r="104" spans="1:21" ht="30" customHeight="1" x14ac:dyDescent="0.2">
      <c r="A104" s="37" t="s">
        <v>63</v>
      </c>
      <c r="B104" s="38">
        <f>B84</f>
        <v>224057.66250000001</v>
      </c>
      <c r="C104" s="38">
        <f>B100</f>
        <v>14563.748062500001</v>
      </c>
      <c r="D104" s="38">
        <f>B100</f>
        <v>14563.748062500001</v>
      </c>
      <c r="E104" s="39">
        <f>B104+C104+D104</f>
        <v>253185.15862500001</v>
      </c>
      <c r="L104" s="15"/>
      <c r="M104" s="15"/>
      <c r="N104" s="15"/>
      <c r="O104" s="15"/>
      <c r="P104" s="15"/>
      <c r="Q104" s="15"/>
      <c r="R104" s="15"/>
      <c r="S104" s="15"/>
    </row>
    <row r="105" spans="1:21" ht="46.75" customHeight="1" x14ac:dyDescent="0.2">
      <c r="A105" s="40" t="s">
        <v>110</v>
      </c>
      <c r="B105" s="41">
        <f>B104-B104*25%</f>
        <v>168043.24687500001</v>
      </c>
      <c r="C105" s="41">
        <f>B105*B96</f>
        <v>10922.811046875002</v>
      </c>
      <c r="D105" s="41">
        <f>B105*B96</f>
        <v>10922.811046875002</v>
      </c>
      <c r="E105" s="39">
        <f t="shared" ref="E105" si="0">B105+C105+D105</f>
        <v>189888.86896875</v>
      </c>
      <c r="L105" s="15"/>
      <c r="M105" s="15"/>
      <c r="N105" s="15"/>
      <c r="O105" s="15"/>
      <c r="P105" s="15"/>
      <c r="Q105" s="15"/>
      <c r="R105" s="15"/>
      <c r="S105" s="15"/>
    </row>
    <row r="106" spans="1:21" ht="17.25" customHeight="1" x14ac:dyDescent="0.2">
      <c r="A106" s="42"/>
      <c r="L106" s="15"/>
      <c r="M106" s="15"/>
      <c r="N106" s="15"/>
    </row>
    <row r="107" spans="1:21" ht="27.75" hidden="1" customHeight="1" x14ac:dyDescent="0.2">
      <c r="A107" s="43"/>
      <c r="B107" s="44"/>
      <c r="C107" s="44"/>
      <c r="D107" s="44"/>
    </row>
  </sheetData>
  <sheetProtection algorithmName="SHA-512" hashValue="gItc11TJeOPJNxyFghgMfGm8PajMRbReGUInXPfBWmYfTAbRBhZRSacipREOnAIPim/99U8I9J7blpGeEJpV3w==" saltValue="UqG6Si1T2/5WQgghslKr7Q==" spinCount="100000" sheet="1" objects="1" scenarios="1"/>
  <protectedRanges>
    <protectedRange algorithmName="SHA-512" hashValue="sIU/KoSxXWApsi5gb9U9E5S3usPTbOReoll4/e1/knlXFK++PN4RueXfMBh5xmZvq78TzYEczn2C+HkSTX6CAw==" saltValue="cAGHbkpMLUJlqtvdSVc6UQ==" spinCount="100000" sqref="A12:B12 A24:B24 A36:B36 A45:B45 A53:B53 A71:B71 A96:C96" name="Range1"/>
  </protectedRanges>
  <mergeCells count="21">
    <mergeCell ref="A102:E102"/>
    <mergeCell ref="A47:F47"/>
    <mergeCell ref="A4:B4"/>
    <mergeCell ref="A14:B14"/>
    <mergeCell ref="A26:B26"/>
    <mergeCell ref="A73:G73"/>
    <mergeCell ref="A77:B77"/>
    <mergeCell ref="A82:E82"/>
    <mergeCell ref="B96:C96"/>
    <mergeCell ref="B2:E2"/>
    <mergeCell ref="B88:C88"/>
    <mergeCell ref="A48:A49"/>
    <mergeCell ref="A65:A66"/>
    <mergeCell ref="C71:H71"/>
    <mergeCell ref="B48:F48"/>
    <mergeCell ref="A56:B57"/>
    <mergeCell ref="A59:A62"/>
    <mergeCell ref="A63:A64"/>
    <mergeCell ref="A88:A94"/>
    <mergeCell ref="C56:H56"/>
    <mergeCell ref="B89:C89"/>
  </mergeCells>
  <pageMargins left="0.70866141732283472" right="0.70866141732283472" top="0.74803149606299213" bottom="0.74803149606299213" header="0.31496062992125984" footer="0.31496062992125984"/>
  <pageSetup scale="40" orientation="landscape" horizontalDpi="4294967293" verticalDpi="4294967293" r:id="rId1"/>
  <rowBreaks count="1" manualBreakCount="1">
    <brk id="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GUP</vt:lpstr>
      <vt:lpstr>GUP!Print_Area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2020-12-07T07:19:31Z</cp:lastPrinted>
  <dcterms:created xsi:type="dcterms:W3CDTF">2016-10-28T11:19:49Z</dcterms:created>
  <dcterms:modified xsi:type="dcterms:W3CDTF">2024-02-18T20:16:42Z</dcterms:modified>
</cp:coreProperties>
</file>